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9 год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<sst xmlns="http://schemas.openxmlformats.org/spreadsheetml/2006/main" count="98" uniqueCount="98">
  <si>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 xml:space="preserve">                                                                          на 2012 год</t>
  </si>
  <si>
    <t>( тыс.руб.)</t>
  </si>
  <si>
    <t>Код бюджетной классификации</t>
  </si>
  <si>
    <t>Доходный источник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</si>
  <si>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</si>
  <si>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</si>
  <si>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</si>
  <si>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</si>
  <si>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</si>
  <si>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</si>
  <si>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</si>
  <si>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</si>
  <si>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</si>
  <si>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</si>
  <si>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</si>
  <si>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</si>
  <si>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</si>
  <si>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</si>
  <si>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</si>
  <si>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</si>
  <si>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</si>
  <si>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</si>
  <si>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</si>
  <si>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</si>
  <si>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</si>
  <si>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</si>
  <si>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</si>
  <si>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</si>
  <si>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</si>
  <si>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</si>
  <si>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</si>
  <si>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</si>
  <si>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</si>
  <si>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</si>
  <si>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</si>
  <si>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</si>
  <si>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</si>
  <si>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1 06 01000 00 0000 110</t>
  </si>
  <si>
    <t>Налог на имущество физических лиц</t>
  </si>
  <si>
    <t>Налог на имущество организаций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</si>
  <si>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</si>
  <si>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</si>
  <si>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</si>
  <si>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</si>
  <si>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</si>
  <si>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доходы физических лиц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</si>
  <si>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</si>
  <si>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</si>
  <si>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</si>
  <si>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</si>
  <si>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</si>
  <si>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</si>
  <si>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</si>
  <si>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</si>
  <si>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</si>
  <si>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</si>
  <si>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</si>
  <si>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</si>
  <si>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</si>
  <si>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</si>
  <si>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</si>
  <si>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</si>
  <si>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</si>
  <si>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Исполнение налоговых и неналоговых доходов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городской округ"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</si>
  <si>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</si>
  <si>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</si>
  <si>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</si>
  <si>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</si>
  <si>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</si>
  <si>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</si>
  <si>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</si>
  <si>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</si>
  <si>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</si>
  <si>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</si>
  <si>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1 01 00000 00 0000 000</t>
  </si>
  <si>
    <t>Налоги на совокупный доход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</si>
  <si>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</si>
  <si>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</si>
  <si>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1 06 00000 00 0000 000</t>
  </si>
  <si>
    <t xml:space="preserve"> 1 05 00000 00 0000 000</t>
  </si>
  <si>
    <t>1 05 01000 00 0000 110</t>
  </si>
  <si>
    <t>Налоги на имущество</t>
  </si>
  <si>
    <t>1 06 02000 02 0000 110</t>
  </si>
  <si>
    <t xml:space="preserve">Государственная пошлина </t>
  </si>
  <si>
    <t xml:space="preserve"> 1 08 00000 00 0000 000</t>
  </si>
  <si>
    <t>1 09 00000 00 0000 000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</si>
  <si>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</si>
  <si>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 01.07.2019г.</t>
  </si>
  <si>
    <t>1 11 05012 04 0000 120</t>
  </si>
  <si>
    <t>1 13 00000 00 0000 000</t>
  </si>
  <si>
    <t xml:space="preserve">ДОХОДЫ ОТ ОКАЗАНИЯ ПЛАТНЫХ УСЛУГ И КОМПЕНСАЦИИ ЗАТРАТ ГОСУДАРСТВА </t>
  </si>
  <si>
    <t>1 13 02994 04 0000 130</t>
  </si>
  <si>
    <t>Прочие доходы от компенсации затрат бюджетов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</si>
  <si>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</si>
  <si>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</si>
  <si>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Уточненные назначения</t>
  </si>
  <si>
    <t xml:space="preserve">Исполнение </t>
  </si>
  <si>
    <r>
      <rPr>
        <b/>
        <sz val="10"/>
        <rFont val="Arial"/>
        <family val="2"/>
      </rPr>
      <t>Приложение №1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от "29" июля  2019г. №1446                                                                                               
     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</si>
</sst>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[$-FC19]d\ mmmm\ yyyy\ &quot;г.&quot;"/>
    <numFmt numFmtId="191" formatCode="0.000"/>
    <numFmt numFmtId="192" formatCode="_(* #,##0.0_);_(* \(#,##0.0\);_(* &quot;-&quot;??_);_(@_)"/>
    <numFmt numFmtId="193" formatCode="_(* #,##0_);_(* \(#,##0\);_(* &quot;-&quot;??_);_(@_)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9" fontId="7" fillId="0" borderId="10" xfId="0" applyNumberFormat="1" applyFont="1" applyBorder="1" applyAlignment="1">
      <alignment vertical="center" wrapText="1"/>
    </xf>
    <xf numFmtId="18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 horizontal="right" wrapText="1"/>
    </xf>
    <xf numFmtId="187" fontId="9" fillId="0" borderId="0" xfId="58" applyFont="1" applyAlignment="1">
      <alignment/>
    </xf>
    <xf numFmtId="187" fontId="1" fillId="0" borderId="0" xfId="58" applyFont="1" applyAlignment="1">
      <alignment/>
    </xf>
    <xf numFmtId="187" fontId="3" fillId="0" borderId="0" xfId="58" applyFont="1" applyAlignment="1">
      <alignment horizontal="center"/>
    </xf>
    <xf numFmtId="187" fontId="9" fillId="0" borderId="0" xfId="58" applyFont="1" applyAlignment="1">
      <alignment horizontal="right"/>
    </xf>
    <xf numFmtId="187" fontId="3" fillId="0" borderId="10" xfId="58" applyFont="1" applyBorder="1" applyAlignment="1">
      <alignment horizontal="center" vertical="center" wrapText="1"/>
    </xf>
    <xf numFmtId="193" fontId="0" fillId="0" borderId="0" xfId="58" applyNumberFormat="1" applyFont="1" applyAlignment="1">
      <alignment/>
    </xf>
    <xf numFmtId="0" fontId="5" fillId="0" borderId="10" xfId="0" applyFont="1" applyBorder="1" applyAlignment="1">
      <alignment horizontal="left" vertical="center" wrapText="1"/>
    </xf>
    <xf numFmtId="194" fontId="5" fillId="0" borderId="10" xfId="0" applyNumberFormat="1" applyFont="1" applyBorder="1" applyAlignment="1">
      <alignment horizontal="center" vertical="center" wrapText="1"/>
    </xf>
    <xf numFmtId="187" fontId="5" fillId="0" borderId="10" xfId="58" applyFont="1" applyBorder="1" applyAlignment="1">
      <alignment wrapText="1"/>
    </xf>
    <xf numFmtId="187" fontId="5" fillId="0" borderId="10" xfId="58" applyFont="1" applyBorder="1" applyAlignment="1">
      <alignment/>
    </xf>
    <xf numFmtId="187" fontId="7" fillId="0" borderId="10" xfId="58" applyFont="1" applyBorder="1" applyAlignment="1">
      <alignment/>
    </xf>
    <xf numFmtId="2" fontId="7" fillId="0" borderId="10" xfId="58" applyNumberFormat="1" applyFont="1" applyBorder="1" applyAlignment="1">
      <alignment/>
    </xf>
    <xf numFmtId="187" fontId="7" fillId="0" borderId="10" xfId="58" applyFont="1" applyFill="1" applyBorder="1" applyAlignment="1">
      <alignment/>
    </xf>
    <xf numFmtId="2" fontId="7" fillId="0" borderId="10" xfId="58" applyNumberFormat="1" applyFont="1" applyFill="1" applyBorder="1" applyAlignment="1">
      <alignment/>
    </xf>
    <xf numFmtId="187" fontId="7" fillId="0" borderId="10" xfId="58" applyFont="1" applyBorder="1" applyAlignment="1">
      <alignment wrapText="1"/>
    </xf>
    <xf numFmtId="2" fontId="7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58" applyNumberFormat="1" applyFont="1" applyAlignment="1">
      <alignment horizontal="right" wrapText="1"/>
    </xf>
    <xf numFmtId="4" fontId="0" fillId="0" borderId="0" xfId="58" applyNumberFormat="1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4"/>
  <sheetViews>
    <sheetView tabSelected="1" zoomScaleSheetLayoutView="115" zoomScalePageLayoutView="0" workbookViewId="0" topLeftCell="A1">
      <selection activeCell="G5" sqref="G5"/>
    </sheetView>
  </sheetViews>
  <sheetFormatPr defaultColWidth="9.140625" defaultRowHeight="12.75"/>
  <cols>
    <col min="1" max="1" width="29.421875" style="0" customWidth="1"/>
    <col min="2" max="2" width="38.8515625" style="0" customWidth="1"/>
    <col min="3" max="3" width="17.421875" style="24" customWidth="1"/>
    <col min="4" max="4" width="18.57421875" style="24" customWidth="1"/>
    <col min="7" max="7" width="12.8515625" style="0" bestFit="1" customWidth="1"/>
  </cols>
  <sheetData>
    <row r="1" ht="9.75" customHeight="1"/>
    <row r="2" ht="12.75" hidden="1"/>
    <row r="3" spans="3:5" ht="65.25" customHeight="1">
      <c r="C3" s="42" t="s">
        <v>97</v>
      </c>
      <c r="D3" s="43"/>
      <c r="E3" s="23"/>
    </row>
    <row r="4" spans="2:4" ht="15">
      <c r="B4" s="1"/>
      <c r="C4" s="25"/>
      <c r="D4" s="25"/>
    </row>
    <row r="5" spans="1:4" ht="34.5" customHeight="1">
      <c r="A5" s="44" t="s">
        <v>63</v>
      </c>
      <c r="B5" s="45"/>
      <c r="C5" s="45"/>
      <c r="D5" s="41"/>
    </row>
    <row r="6" spans="1:4" ht="15">
      <c r="A6" s="2" t="s">
        <v>0</v>
      </c>
      <c r="B6" s="40" t="s">
        <v>87</v>
      </c>
      <c r="C6" s="41"/>
      <c r="D6" s="26"/>
    </row>
    <row r="7" spans="1:4" ht="15.75">
      <c r="A7" s="3"/>
      <c r="B7" s="4"/>
      <c r="C7" s="27"/>
      <c r="D7" s="27" t="s">
        <v>1</v>
      </c>
    </row>
    <row r="8" spans="1:4" ht="30">
      <c r="A8" s="5" t="s">
        <v>2</v>
      </c>
      <c r="B8" s="6" t="s">
        <v>3</v>
      </c>
      <c r="C8" s="28" t="s">
        <v>95</v>
      </c>
      <c r="D8" s="28" t="s">
        <v>96</v>
      </c>
    </row>
    <row r="9" spans="1:4" ht="15.75">
      <c r="A9" s="5"/>
      <c r="B9" s="7" t="s">
        <v>4</v>
      </c>
      <c r="C9" s="32">
        <f>C11+C16+C22+C30+C36</f>
        <v>373500</v>
      </c>
      <c r="D9" s="32">
        <f>D11+D16+D22+D30+D36+D37</f>
        <v>191483.15</v>
      </c>
    </row>
    <row r="10" spans="1:4" ht="15.75">
      <c r="A10" s="31" t="s">
        <v>74</v>
      </c>
      <c r="B10" s="30" t="s">
        <v>77</v>
      </c>
      <c r="C10" s="32">
        <f>C11</f>
        <v>223000</v>
      </c>
      <c r="D10" s="32">
        <f>D11</f>
        <v>115898.39</v>
      </c>
    </row>
    <row r="11" spans="1:4" ht="15.75">
      <c r="A11" s="19" t="s">
        <v>21</v>
      </c>
      <c r="B11" s="11" t="s">
        <v>45</v>
      </c>
      <c r="C11" s="33">
        <f>SUM(C12:C14)</f>
        <v>223000</v>
      </c>
      <c r="D11" s="33">
        <f>SUM(D12:D15)</f>
        <v>115898.39</v>
      </c>
    </row>
    <row r="12" spans="1:4" ht="136.5" customHeight="1">
      <c r="A12" s="18" t="s">
        <v>20</v>
      </c>
      <c r="B12" s="8" t="s">
        <v>34</v>
      </c>
      <c r="C12" s="34">
        <v>217632</v>
      </c>
      <c r="D12" s="34">
        <v>112160.88</v>
      </c>
    </row>
    <row r="13" spans="1:4" ht="222.75" customHeight="1">
      <c r="A13" s="18" t="s">
        <v>19</v>
      </c>
      <c r="B13" s="9" t="s">
        <v>35</v>
      </c>
      <c r="C13" s="34">
        <v>1414</v>
      </c>
      <c r="D13" s="34">
        <v>535.75</v>
      </c>
    </row>
    <row r="14" spans="1:4" ht="100.5" customHeight="1">
      <c r="A14" s="18" t="s">
        <v>18</v>
      </c>
      <c r="B14" s="9" t="s">
        <v>5</v>
      </c>
      <c r="C14" s="34">
        <v>3954</v>
      </c>
      <c r="D14" s="34">
        <v>3199.29</v>
      </c>
    </row>
    <row r="15" spans="1:4" ht="114.75" customHeight="1">
      <c r="A15" s="18" t="s">
        <v>64</v>
      </c>
      <c r="B15" s="9" t="s">
        <v>65</v>
      </c>
      <c r="C15" s="34"/>
      <c r="D15" s="34">
        <v>2.47</v>
      </c>
    </row>
    <row r="16" spans="1:4" ht="140.25" customHeight="1">
      <c r="A16" s="19" t="s">
        <v>17</v>
      </c>
      <c r="B16" s="10" t="s">
        <v>36</v>
      </c>
      <c r="C16" s="33">
        <f>C17</f>
        <v>13000</v>
      </c>
      <c r="D16" s="33">
        <f>D17</f>
        <v>7343.1</v>
      </c>
    </row>
    <row r="17" spans="1:4" ht="47.25">
      <c r="A17" s="19" t="s">
        <v>27</v>
      </c>
      <c r="B17" s="16" t="s">
        <v>24</v>
      </c>
      <c r="C17" s="33">
        <f>SUM(C18:C20)</f>
        <v>13000</v>
      </c>
      <c r="D17" s="33">
        <f>SUM(D18:D21)</f>
        <v>7343.1</v>
      </c>
    </row>
    <row r="18" spans="1:7" ht="126">
      <c r="A18" s="18" t="s">
        <v>22</v>
      </c>
      <c r="B18" s="15" t="s">
        <v>23</v>
      </c>
      <c r="C18" s="34">
        <v>5215</v>
      </c>
      <c r="D18" s="34">
        <v>3333.46</v>
      </c>
      <c r="G18" s="29"/>
    </row>
    <row r="19" spans="1:4" ht="174" customHeight="1">
      <c r="A19" s="18" t="s">
        <v>28</v>
      </c>
      <c r="B19" s="15" t="s">
        <v>25</v>
      </c>
      <c r="C19" s="34">
        <v>48</v>
      </c>
      <c r="D19" s="34">
        <v>25.29</v>
      </c>
    </row>
    <row r="20" spans="1:4" ht="134.25" customHeight="1">
      <c r="A20" s="18" t="s">
        <v>29</v>
      </c>
      <c r="B20" s="15" t="s">
        <v>26</v>
      </c>
      <c r="C20" s="34">
        <v>7737</v>
      </c>
      <c r="D20" s="34">
        <v>4619.3</v>
      </c>
    </row>
    <row r="21" spans="1:4" ht="141" customHeight="1">
      <c r="A21" s="18" t="s">
        <v>66</v>
      </c>
      <c r="B21" s="15" t="s">
        <v>67</v>
      </c>
      <c r="C21" s="34"/>
      <c r="D21" s="35">
        <v>-634.95</v>
      </c>
    </row>
    <row r="22" spans="1:4" ht="15.75">
      <c r="A22" s="19" t="s">
        <v>79</v>
      </c>
      <c r="B22" s="11" t="s">
        <v>75</v>
      </c>
      <c r="C22" s="33">
        <f>SUM(C23+C27+C28)</f>
        <v>47000</v>
      </c>
      <c r="D22" s="33">
        <f>SUM(D23+D27+D28+D29)</f>
        <v>28709.17</v>
      </c>
    </row>
    <row r="23" spans="1:4" ht="47.25">
      <c r="A23" s="18" t="s">
        <v>80</v>
      </c>
      <c r="B23" s="12" t="s">
        <v>6</v>
      </c>
      <c r="C23" s="34">
        <f>SUM(C24:C25)</f>
        <v>27000</v>
      </c>
      <c r="D23" s="34">
        <f>SUM(D24:D26)</f>
        <v>17999.35</v>
      </c>
    </row>
    <row r="24" spans="1:4" s="22" customFormat="1" ht="63">
      <c r="A24" s="20" t="s">
        <v>30</v>
      </c>
      <c r="B24" s="21" t="s">
        <v>7</v>
      </c>
      <c r="C24" s="36">
        <v>17710</v>
      </c>
      <c r="D24" s="36">
        <v>12221.43</v>
      </c>
    </row>
    <row r="25" spans="1:4" s="22" customFormat="1" ht="94.5" customHeight="1">
      <c r="A25" s="20" t="s">
        <v>31</v>
      </c>
      <c r="B25" s="21" t="s">
        <v>8</v>
      </c>
      <c r="C25" s="36">
        <v>9290</v>
      </c>
      <c r="D25" s="36">
        <v>5775.66</v>
      </c>
    </row>
    <row r="26" spans="1:4" s="22" customFormat="1" ht="76.5" customHeight="1">
      <c r="A26" s="20" t="s">
        <v>70</v>
      </c>
      <c r="B26" s="21" t="s">
        <v>71</v>
      </c>
      <c r="C26" s="36"/>
      <c r="D26" s="37">
        <v>2.26</v>
      </c>
    </row>
    <row r="27" spans="1:4" s="22" customFormat="1" ht="31.5">
      <c r="A27" s="20" t="s">
        <v>32</v>
      </c>
      <c r="B27" s="21" t="s">
        <v>9</v>
      </c>
      <c r="C27" s="36">
        <v>19000</v>
      </c>
      <c r="D27" s="36">
        <v>9513.32</v>
      </c>
    </row>
    <row r="28" spans="1:4" s="22" customFormat="1" ht="15.75">
      <c r="A28" s="20" t="s">
        <v>33</v>
      </c>
      <c r="B28" s="21" t="s">
        <v>10</v>
      </c>
      <c r="C28" s="36">
        <v>1000</v>
      </c>
      <c r="D28" s="36">
        <v>398.45</v>
      </c>
    </row>
    <row r="29" spans="1:4" s="22" customFormat="1" ht="72" customHeight="1">
      <c r="A29" s="20" t="s">
        <v>68</v>
      </c>
      <c r="B29" s="21" t="s">
        <v>69</v>
      </c>
      <c r="C29" s="36"/>
      <c r="D29" s="36">
        <v>798.05</v>
      </c>
    </row>
    <row r="30" spans="1:4" ht="25.5" customHeight="1">
      <c r="A30" s="19" t="s">
        <v>78</v>
      </c>
      <c r="B30" s="11" t="s">
        <v>81</v>
      </c>
      <c r="C30" s="33">
        <f>C31+C32+C33</f>
        <v>86500</v>
      </c>
      <c r="D30" s="33">
        <f>D31+D32+D33</f>
        <v>37913.64</v>
      </c>
    </row>
    <row r="31" spans="1:4" s="17" customFormat="1" ht="24.75" customHeight="1">
      <c r="A31" s="18" t="s">
        <v>37</v>
      </c>
      <c r="B31" s="12" t="s">
        <v>38</v>
      </c>
      <c r="C31" s="34">
        <v>6000</v>
      </c>
      <c r="D31" s="34">
        <v>2088.35</v>
      </c>
    </row>
    <row r="32" spans="1:4" ht="23.25" customHeight="1">
      <c r="A32" s="18" t="s">
        <v>82</v>
      </c>
      <c r="B32" s="12" t="s">
        <v>39</v>
      </c>
      <c r="C32" s="34">
        <v>20500</v>
      </c>
      <c r="D32" s="34">
        <v>11232.32</v>
      </c>
    </row>
    <row r="33" spans="1:4" ht="19.5" customHeight="1">
      <c r="A33" s="18" t="s">
        <v>40</v>
      </c>
      <c r="B33" s="12" t="s">
        <v>41</v>
      </c>
      <c r="C33" s="34">
        <f>C34+C35</f>
        <v>60000</v>
      </c>
      <c r="D33" s="34">
        <f>D34+D35</f>
        <v>24592.97</v>
      </c>
    </row>
    <row r="34" spans="1:4" ht="25.5" customHeight="1">
      <c r="A34" s="18" t="s">
        <v>42</v>
      </c>
      <c r="B34" s="12" t="s">
        <v>62</v>
      </c>
      <c r="C34" s="34">
        <v>31200</v>
      </c>
      <c r="D34" s="34">
        <v>18794.39</v>
      </c>
    </row>
    <row r="35" spans="1:4" ht="19.5" customHeight="1">
      <c r="A35" s="18" t="s">
        <v>43</v>
      </c>
      <c r="B35" s="12" t="s">
        <v>44</v>
      </c>
      <c r="C35" s="34">
        <v>28800</v>
      </c>
      <c r="D35" s="34">
        <v>5798.58</v>
      </c>
    </row>
    <row r="36" spans="1:4" ht="15.75">
      <c r="A36" s="19" t="s">
        <v>84</v>
      </c>
      <c r="B36" s="11" t="s">
        <v>83</v>
      </c>
      <c r="C36" s="33">
        <v>4000</v>
      </c>
      <c r="D36" s="33">
        <v>1618.76</v>
      </c>
    </row>
    <row r="37" spans="1:4" ht="47.25">
      <c r="A37" s="19" t="s">
        <v>85</v>
      </c>
      <c r="B37" s="11" t="s">
        <v>76</v>
      </c>
      <c r="C37" s="33"/>
      <c r="D37" s="33">
        <v>0.09</v>
      </c>
    </row>
    <row r="38" spans="1:4" ht="15.75">
      <c r="A38" s="18"/>
      <c r="B38" s="13" t="s">
        <v>11</v>
      </c>
      <c r="C38" s="33">
        <f>C39+C44+C48+C52+C53+C46</f>
        <v>116000</v>
      </c>
      <c r="D38" s="33">
        <f>D39+D44+D48+D52+D53+D46</f>
        <v>78569.68000000001</v>
      </c>
    </row>
    <row r="39" spans="1:4" ht="94.5">
      <c r="A39" s="19" t="s">
        <v>46</v>
      </c>
      <c r="B39" s="11" t="s">
        <v>12</v>
      </c>
      <c r="C39" s="33">
        <f>SUM(C41:C42)</f>
        <v>71000</v>
      </c>
      <c r="D39" s="33">
        <f>SUM(D40:D43)</f>
        <v>35881.67</v>
      </c>
    </row>
    <row r="40" spans="1:4" ht="146.25" customHeight="1">
      <c r="A40" s="18" t="s">
        <v>88</v>
      </c>
      <c r="B40" s="39" t="s">
        <v>86</v>
      </c>
      <c r="C40" s="33"/>
      <c r="D40" s="34">
        <v>12473.32</v>
      </c>
    </row>
    <row r="41" spans="1:4" ht="126" customHeight="1">
      <c r="A41" s="18" t="s">
        <v>50</v>
      </c>
      <c r="B41" s="14" t="s">
        <v>47</v>
      </c>
      <c r="C41" s="38">
        <v>69000</v>
      </c>
      <c r="D41" s="38">
        <v>22695.42</v>
      </c>
    </row>
    <row r="42" spans="1:4" ht="129.75" customHeight="1">
      <c r="A42" s="18" t="s">
        <v>49</v>
      </c>
      <c r="B42" s="9" t="s">
        <v>48</v>
      </c>
      <c r="C42" s="34">
        <v>2000</v>
      </c>
      <c r="D42" s="34"/>
    </row>
    <row r="43" spans="1:4" ht="141.75">
      <c r="A43" s="18" t="s">
        <v>72</v>
      </c>
      <c r="B43" s="9" t="s">
        <v>73</v>
      </c>
      <c r="C43" s="34"/>
      <c r="D43" s="34">
        <v>712.93</v>
      </c>
    </row>
    <row r="44" spans="1:4" ht="39" customHeight="1">
      <c r="A44" s="19" t="s">
        <v>51</v>
      </c>
      <c r="B44" s="11" t="s">
        <v>13</v>
      </c>
      <c r="C44" s="33">
        <f>SUM(C45)</f>
        <v>22000</v>
      </c>
      <c r="D44" s="33">
        <f>SUM(D45)</f>
        <v>22514.73</v>
      </c>
    </row>
    <row r="45" spans="1:4" ht="45" customHeight="1">
      <c r="A45" s="18" t="s">
        <v>52</v>
      </c>
      <c r="B45" s="12" t="s">
        <v>14</v>
      </c>
      <c r="C45" s="34">
        <v>22000</v>
      </c>
      <c r="D45" s="34">
        <v>22514.73</v>
      </c>
    </row>
    <row r="46" spans="1:4" ht="68.25" customHeight="1">
      <c r="A46" s="19" t="s">
        <v>89</v>
      </c>
      <c r="B46" s="11" t="s">
        <v>90</v>
      </c>
      <c r="C46" s="33"/>
      <c r="D46" s="33">
        <f>D47</f>
        <v>567</v>
      </c>
    </row>
    <row r="47" spans="1:4" ht="45" customHeight="1">
      <c r="A47" s="18" t="s">
        <v>91</v>
      </c>
      <c r="B47" s="12" t="s">
        <v>92</v>
      </c>
      <c r="C47" s="34"/>
      <c r="D47" s="34">
        <v>567</v>
      </c>
    </row>
    <row r="48" spans="1:4" ht="47.25">
      <c r="A48" s="19" t="s">
        <v>53</v>
      </c>
      <c r="B48" s="11" t="s">
        <v>15</v>
      </c>
      <c r="C48" s="33">
        <f>SUM(C49+C51)</f>
        <v>11500</v>
      </c>
      <c r="D48" s="33">
        <f>SUM(D49+D51+D50)</f>
        <v>11536.61</v>
      </c>
    </row>
    <row r="49" spans="1:4" ht="174" customHeight="1">
      <c r="A49" s="18" t="s">
        <v>55</v>
      </c>
      <c r="B49" s="14" t="s">
        <v>54</v>
      </c>
      <c r="C49" s="34">
        <v>1500</v>
      </c>
      <c r="D49" s="34">
        <v>2024</v>
      </c>
    </row>
    <row r="50" spans="1:4" ht="84.75" customHeight="1">
      <c r="A50" s="18" t="s">
        <v>93</v>
      </c>
      <c r="B50" s="14" t="s">
        <v>94</v>
      </c>
      <c r="C50" s="34"/>
      <c r="D50" s="34">
        <v>5075.68</v>
      </c>
    </row>
    <row r="51" spans="1:4" ht="92.25" customHeight="1">
      <c r="A51" s="18" t="s">
        <v>57</v>
      </c>
      <c r="B51" s="12" t="s">
        <v>56</v>
      </c>
      <c r="C51" s="34">
        <v>10000</v>
      </c>
      <c r="D51" s="34">
        <v>4436.93</v>
      </c>
    </row>
    <row r="52" spans="1:4" ht="31.5">
      <c r="A52" s="19" t="s">
        <v>58</v>
      </c>
      <c r="B52" s="11" t="s">
        <v>61</v>
      </c>
      <c r="C52" s="33">
        <v>6500</v>
      </c>
      <c r="D52" s="33">
        <v>2691.82</v>
      </c>
    </row>
    <row r="53" spans="1:4" ht="15.75">
      <c r="A53" s="19" t="s">
        <v>59</v>
      </c>
      <c r="B53" s="11" t="s">
        <v>60</v>
      </c>
      <c r="C53" s="33">
        <v>5000</v>
      </c>
      <c r="D53" s="33">
        <v>5377.85</v>
      </c>
    </row>
    <row r="54" spans="1:4" ht="15.75">
      <c r="A54" s="18"/>
      <c r="B54" s="11" t="s">
        <v>16</v>
      </c>
      <c r="C54" s="33">
        <f>C9+C38</f>
        <v>489500</v>
      </c>
      <c r="D54" s="33">
        <f>D9+D38</f>
        <v>270052.83</v>
      </c>
    </row>
  </sheetData>
  <sheetProtection/>
  <mergeCells count="3">
    <mergeCell ref="B6:C6"/>
    <mergeCell ref="C3:D3"/>
    <mergeCell ref="A5:D5"/>
  </mergeCells>
  <printOptions/>
  <pageMargins left="0.7480314960629921" right="0.15748031496062992" top="0" bottom="0.11811023622047245" header="0.275590551181102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2019-07-31T09:00:42Z</cp:lastPrinted>
  <dcterms:created xsi:type="dcterms:W3CDTF">1996-10-08T23:32:33Z</dcterms:created>
  <dcterms:modified xsi:type="dcterms:W3CDTF">2019-07-31T09:00:45Z</dcterms:modified>
  <cp:category/>
  <cp:version/>
  <cp:contentType/>
  <cp:contentStatus/>
</cp:coreProperties>
</file>